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consuelo.aguilar\Desktop\SGC DOCUMENTOS\2024\TABLEROS 2024\"/>
    </mc:Choice>
  </mc:AlternateContent>
  <xr:revisionPtr revIDLastSave="0" documentId="13_ncr:1_{4C1B8E97-AA0A-4365-86D4-4F1D6B9C0D90}" xr6:coauthVersionLast="47" xr6:coauthVersionMax="47" xr10:uidLastSave="{00000000-0000-0000-0000-000000000000}"/>
  <bookViews>
    <workbookView xWindow="-108" yWindow="-108" windowWidth="23256" windowHeight="12576" tabRatio="689" xr2:uid="{00000000-000D-0000-FFFF-FFFF00000000}"/>
  </bookViews>
  <sheets>
    <sheet name="Proceso de Apoyo" sheetId="9" r:id="rId1"/>
  </sheets>
  <definedNames>
    <definedName name="_xlnm.Print_Titles" localSheetId="0">'Proceso de Apoyo'!$1:$3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" i="9" l="1"/>
  <c r="T29" i="9" l="1"/>
  <c r="T24" i="9" l="1"/>
  <c r="H20" i="9"/>
  <c r="I20" i="9"/>
  <c r="J20" i="9"/>
  <c r="O20" i="9"/>
  <c r="S20" i="9"/>
  <c r="R20" i="9"/>
  <c r="Q20" i="9"/>
  <c r="M20" i="9"/>
  <c r="L20" i="9"/>
  <c r="T14" i="9"/>
  <c r="T16" i="9"/>
  <c r="T27" i="9"/>
  <c r="T19" i="9" l="1"/>
  <c r="S10" i="9"/>
  <c r="Q10" i="9"/>
  <c r="R10" i="9" l="1"/>
  <c r="T9" i="9" s="1"/>
</calcChain>
</file>

<file path=xl/sharedStrings.xml><?xml version="1.0" encoding="utf-8"?>
<sst xmlns="http://schemas.openxmlformats.org/spreadsheetml/2006/main" count="83" uniqueCount="71">
  <si>
    <t>INSTITUTO NACIONAL ELECTORAL
SISTEMA DE GESTIÓN DE LA CALIDAD
BAJA CALIFORNIA SUR</t>
  </si>
  <si>
    <t>Versión:0</t>
  </si>
  <si>
    <t>TABLERO DE CONTROL DE PROCESOS DE APOYO DEL SISTEMA DE GESTIÓN DE LA CALIDAD</t>
  </si>
  <si>
    <t>Número</t>
  </si>
  <si>
    <t xml:space="preserve">PROCESOS DE APOYO E INDICADORES </t>
  </si>
  <si>
    <t>% AVANCE REGISTRADO</t>
  </si>
  <si>
    <t>DESCRIPCIÓN</t>
  </si>
  <si>
    <t>MEDICIÓN</t>
  </si>
  <si>
    <t>CAP 2024</t>
  </si>
  <si>
    <t>CAI 2024</t>
  </si>
  <si>
    <t xml:space="preserve">Proceso </t>
  </si>
  <si>
    <t>Indicador</t>
  </si>
  <si>
    <t>Cálculo</t>
  </si>
  <si>
    <t xml:space="preserve">Periodo </t>
  </si>
  <si>
    <t>Estimado</t>
  </si>
  <si>
    <t>Nominativo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</si>
  <si>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</si>
  <si>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</si>
  <si>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</si>
  <si>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</si>
  <si>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</si>
  <si>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</si>
  <si>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</si>
  <si>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</si>
  <si>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</si>
  <si>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</si>
  <si>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</si>
  <si>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</si>
  <si>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Reclutamiento y Selección</t>
  </si>
  <si>
    <t xml:space="preserve">Permanencia de personal </t>
  </si>
  <si>
    <t>((Plantilla de personal autorizado de MAC-Vacantes generadas)/Plantilla de personal autorizado de MAC) * 100</t>
  </si>
  <si>
    <t>Plantilla de personal autorizado MAC</t>
  </si>
  <si>
    <t>Total de vacantes generadas</t>
  </si>
  <si>
    <t xml:space="preserve">Por campaña </t>
  </si>
  <si>
    <t>Distrito 01</t>
  </si>
  <si>
    <t>Distrito 02</t>
  </si>
  <si>
    <t>Capacitación</t>
  </si>
  <si>
    <t>Capacitación efectiva</t>
  </si>
  <si>
    <t>(Participantes efectivos en el curso/Participantes inscritos al curso) * 100</t>
  </si>
  <si>
    <t>Participantes inscritos al curso</t>
  </si>
  <si>
    <t>Participantes efectivos en el curso</t>
  </si>
  <si>
    <t xml:space="preserve">Aprovechamiento </t>
  </si>
  <si>
    <t>(Sumatoria de calificaciones obtenidas/Participantes efectivos en el curso)</t>
  </si>
  <si>
    <t>80 pts</t>
  </si>
  <si>
    <t>Sumatoria de calificaciones obtenida</t>
  </si>
  <si>
    <t>Desempeño del Personal</t>
  </si>
  <si>
    <t>Promedio de evaluación de desempeño</t>
  </si>
  <si>
    <t>(Sumatoria de evaluaciones de la plantilla/Número de distritos) * 10</t>
  </si>
  <si>
    <t>Numero de Distritos</t>
  </si>
  <si>
    <t>Sumatoria de evaluaciones de la plantilla</t>
  </si>
  <si>
    <t>Soporte Técnico</t>
  </si>
  <si>
    <t>Efectividad de atención</t>
  </si>
  <si>
    <t>(Solicitudes atendidas/Casos levantados) * 100</t>
  </si>
  <si>
    <t>Casos CAU levantados</t>
  </si>
  <si>
    <t>Por campaña</t>
  </si>
  <si>
    <t>Solicitudes atendidas</t>
  </si>
  <si>
    <t>Suministro de bienes y servicios</t>
  </si>
  <si>
    <t>Solicitudes efectivas</t>
  </si>
  <si>
    <t>(Solicitudes atendidas/Solicitudes presentadas) * 100</t>
  </si>
  <si>
    <t>Mensual</t>
  </si>
  <si>
    <t xml:space="preserve">Semaforización </t>
  </si>
  <si>
    <t xml:space="preserve">Valor que requiere atención y justificación en el apartado de observaciones </t>
  </si>
  <si>
    <t>Valor suficiente</t>
  </si>
  <si>
    <t>Valor esperado</t>
  </si>
  <si>
    <t xml:space="preserve">CUADRO DE OBSERVACIONES </t>
  </si>
  <si>
    <t>Descripción</t>
  </si>
  <si>
    <t xml:space="preserve">No conformidad </t>
  </si>
  <si>
    <t>Solicitudes presentadas JDE 01</t>
  </si>
  <si>
    <t>Solicitudes presentadas JRM JL</t>
  </si>
  <si>
    <t>Solicitudes presentadas JDE 02</t>
  </si>
  <si>
    <t>JDE 01:La impresión de lonas y banners, solicitadasen el mes de abril, una vez obtenido dictamen de procedencia para su fabricación se conluyeron en el mes de mayo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</si>
</sst>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sz val="11"/>
      <name val="Arial"/>
      <family val="2"/>
    </font>
    <font>
      <sz val="11"/>
      <name val="Tahoma"/>
      <family val="2"/>
    </font>
    <font>
      <b/>
      <sz val="11"/>
      <color rgb="FF333F4F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0"/>
      <color theme="3" tint="-0.249977111117893"/>
      <name val="Arial"/>
      <family val="2"/>
    </font>
    <font>
      <sz val="8"/>
      <color theme="1"/>
      <name val="Arial"/>
      <family val="2"/>
    </font>
    <font>
      <sz val="10"/>
      <color theme="3" tint="-0.249977111117893"/>
      <name val="Arial"/>
      <family val="2"/>
    </font>
    <font>
      <sz val="9"/>
      <color rgb="FF333F4F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2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3" tint="-0.249977111117893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3"/>
      <name val="Arial"/>
      <family val="2"/>
    </font>
    <font>
      <sz val="18"/>
      <color theme="0"/>
      <name val="Arial"/>
      <family val="2"/>
    </font>
    <font>
      <b/>
      <sz val="18"/>
      <color rgb="FFFFFFFF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50054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theme="2"/>
        <bgColor indexed="64"/>
      </patternFill>
    </fill>
    <fill>
      <patternFill patternType="solid">
        <fgColor rgb="FFE98BD7"/>
        <bgColor indexed="64"/>
      </patternFill>
    </fill>
    <fill>
      <patternFill patternType="solid">
        <fgColor rgb="FFD5007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950054"/>
        <bgColor rgb="FF000000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 style="double">
        <color rgb="FFB2B2B2"/>
      </bottom>
      <diagonal/>
    </border>
    <border>
      <left style="double">
        <color rgb="FFB2B2B2"/>
      </left>
      <right/>
      <top style="double">
        <color rgb="FFB2B2B2"/>
      </top>
      <bottom style="double">
        <color rgb="FFB2B2B2"/>
      </bottom>
      <diagonal/>
    </border>
    <border>
      <left style="double">
        <color rgb="FFB2B2B2"/>
      </left>
      <right/>
      <top style="double">
        <color rgb="FFB2B2B2"/>
      </top>
      <bottom/>
      <diagonal/>
    </border>
    <border>
      <left/>
      <right/>
      <top style="double">
        <color rgb="FFB2B2B2"/>
      </top>
      <bottom/>
      <diagonal/>
    </border>
    <border>
      <left/>
      <right style="double">
        <color rgb="FFB2B2B2"/>
      </right>
      <top style="double">
        <color rgb="FFB2B2B2"/>
      </top>
      <bottom/>
      <diagonal/>
    </border>
    <border>
      <left style="double">
        <color rgb="FFB2B2B2"/>
      </left>
      <right/>
      <top/>
      <bottom style="double">
        <color rgb="FFB2B2B2"/>
      </bottom>
      <diagonal/>
    </border>
    <border>
      <left/>
      <right/>
      <top/>
      <bottom style="double">
        <color rgb="FFB2B2B2"/>
      </bottom>
      <diagonal/>
    </border>
    <border>
      <left/>
      <right style="double">
        <color rgb="FFB2B2B2"/>
      </right>
      <top/>
      <bottom style="double">
        <color rgb="FFB2B2B2"/>
      </bottom>
      <diagonal/>
    </border>
    <border>
      <left style="double">
        <color rgb="FF808080"/>
      </left>
      <right style="double">
        <color rgb="FF808080"/>
      </right>
      <top style="double">
        <color rgb="FF808080"/>
      </top>
      <bottom/>
      <diagonal/>
    </border>
    <border>
      <left style="double">
        <color rgb="FF808080"/>
      </left>
      <right style="double">
        <color rgb="FF808080"/>
      </right>
      <top/>
      <bottom/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3" borderId="0" applyFont="0" applyBorder="0" applyAlignment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top"/>
    </xf>
    <xf numFmtId="0" fontId="13" fillId="0" borderId="1" xfId="0" applyFont="1" applyBorder="1" applyAlignment="1">
      <alignment horizontal="center" vertical="center"/>
    </xf>
    <xf numFmtId="0" fontId="8" fillId="4" borderId="1" xfId="2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right" vertical="top" wrapText="1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164" fontId="21" fillId="0" borderId="1" xfId="3" applyNumberFormat="1" applyFont="1" applyFill="1" applyBorder="1" applyAlignment="1">
      <alignment horizontal="center" vertical="center" wrapText="1"/>
    </xf>
    <xf numFmtId="3" fontId="21" fillId="0" borderId="1" xfId="3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1" fontId="23" fillId="4" borderId="1" xfId="3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/>
    </xf>
    <xf numFmtId="9" fontId="11" fillId="0" borderId="1" xfId="3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4" borderId="4" xfId="2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" fontId="23" fillId="4" borderId="4" xfId="3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8" borderId="1" xfId="3" applyNumberFormat="1" applyFont="1" applyFill="1" applyBorder="1" applyAlignment="1">
      <alignment horizontal="center" vertical="center"/>
    </xf>
    <xf numFmtId="0" fontId="6" fillId="8" borderId="4" xfId="3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2" fontId="18" fillId="2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4" fontId="26" fillId="4" borderId="0" xfId="6" applyNumberFormat="1" applyFont="1" applyFill="1" applyBorder="1" applyAlignment="1">
      <alignment horizontal="center" vertical="center" wrapText="1"/>
    </xf>
    <xf numFmtId="1" fontId="23" fillId="4" borderId="1" xfId="6" applyNumberFormat="1" applyFont="1" applyFill="1" applyBorder="1" applyAlignment="1">
      <alignment horizontal="center" vertical="center"/>
    </xf>
    <xf numFmtId="1" fontId="23" fillId="4" borderId="4" xfId="6" applyNumberFormat="1" applyFont="1" applyFill="1" applyBorder="1" applyAlignment="1">
      <alignment horizontal="center" vertical="center"/>
    </xf>
    <xf numFmtId="9" fontId="11" fillId="0" borderId="1" xfId="6" applyFont="1" applyFill="1" applyBorder="1" applyAlignment="1">
      <alignment horizontal="center" vertical="center"/>
    </xf>
    <xf numFmtId="3" fontId="21" fillId="0" borderId="1" xfId="6" applyNumberFormat="1" applyFont="1" applyFill="1" applyBorder="1" applyAlignment="1">
      <alignment horizontal="center" vertical="center" wrapText="1"/>
    </xf>
    <xf numFmtId="1" fontId="6" fillId="0" borderId="1" xfId="6" applyNumberFormat="1" applyFont="1" applyFill="1" applyBorder="1" applyAlignment="1">
      <alignment horizontal="center" vertical="center"/>
    </xf>
    <xf numFmtId="9" fontId="11" fillId="0" borderId="0" xfId="6" applyFont="1" applyFill="1" applyBorder="1" applyAlignment="1">
      <alignment horizontal="center" vertical="center"/>
    </xf>
    <xf numFmtId="3" fontId="21" fillId="0" borderId="0" xfId="6" applyNumberFormat="1" applyFont="1" applyFill="1" applyBorder="1" applyAlignment="1">
      <alignment horizontal="center" vertical="center" wrapText="1"/>
    </xf>
    <xf numFmtId="1" fontId="6" fillId="0" borderId="0" xfId="6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" fontId="4" fillId="4" borderId="1" xfId="6" applyNumberFormat="1" applyFont="1" applyFill="1" applyBorder="1" applyAlignment="1">
      <alignment horizontal="center" vertical="center"/>
    </xf>
    <xf numFmtId="0" fontId="28" fillId="4" borderId="1" xfId="2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4" borderId="4" xfId="3" applyNumberFormat="1" applyFont="1" applyFill="1" applyBorder="1" applyAlignment="1">
      <alignment horizontal="center" vertical="center"/>
    </xf>
    <xf numFmtId="0" fontId="14" fillId="4" borderId="5" xfId="3" applyNumberFormat="1" applyFont="1" applyFill="1" applyBorder="1" applyAlignment="1">
      <alignment horizontal="center" vertical="center"/>
    </xf>
    <xf numFmtId="0" fontId="14" fillId="4" borderId="6" xfId="3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64" fontId="26" fillId="4" borderId="15" xfId="6" applyNumberFormat="1" applyFont="1" applyFill="1" applyBorder="1" applyAlignment="1">
      <alignment horizontal="center" vertical="center" wrapText="1"/>
    </xf>
    <xf numFmtId="164" fontId="26" fillId="4" borderId="16" xfId="6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26" fillId="4" borderId="15" xfId="6" applyNumberFormat="1" applyFont="1" applyFill="1" applyBorder="1" applyAlignment="1">
      <alignment horizontal="center" vertical="center" wrapText="1"/>
    </xf>
    <xf numFmtId="1" fontId="26" fillId="4" borderId="16" xfId="6" applyNumberFormat="1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 wrapText="1"/>
    </xf>
    <xf numFmtId="2" fontId="27" fillId="9" borderId="27" xfId="0" applyNumberFormat="1" applyFont="1" applyFill="1" applyBorder="1" applyAlignment="1">
      <alignment horizontal="center" vertical="center" wrapText="1"/>
    </xf>
    <xf numFmtId="9" fontId="25" fillId="0" borderId="9" xfId="2" applyNumberFormat="1" applyFont="1" applyFill="1" applyBorder="1" applyAlignment="1">
      <alignment horizontal="center" vertical="center"/>
    </xf>
    <xf numFmtId="9" fontId="25" fillId="0" borderId="0" xfId="2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textRotation="90"/>
    </xf>
    <xf numFmtId="0" fontId="20" fillId="2" borderId="12" xfId="0" applyFont="1" applyFill="1" applyBorder="1" applyAlignment="1">
      <alignment horizontal="center" vertical="center" textRotation="90"/>
    </xf>
    <xf numFmtId="0" fontId="20" fillId="2" borderId="3" xfId="0" applyFont="1" applyFill="1" applyBorder="1" applyAlignment="1">
      <alignment horizontal="center" vertical="center" textRotation="90"/>
    </xf>
    <xf numFmtId="0" fontId="5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7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</cellXfs>
  <cellStyles count="8">
    <cellStyle name="FONS" xfId="4" xr:uid="{00000000-0005-0000-0000-000000000000}"/>
    <cellStyle name="Millares" xfId="2" builtinId="3"/>
    <cellStyle name="Millares 2" xfId="5" xr:uid="{00000000-0005-0000-0000-000002000000}"/>
    <cellStyle name="Normal" xfId="0" builtinId="0"/>
    <cellStyle name="Normal 2" xfId="1" xr:uid="{00000000-0005-0000-0000-000004000000}"/>
    <cellStyle name="Normal 3" xfId="7" xr:uid="{00000000-0005-0000-0000-000005000000}"/>
    <cellStyle name="Porcentaje" xfId="3" builtinId="5"/>
    <cellStyle name="Porcentaje 2" xfId="6" xr:uid="{00000000-0005-0000-0000-000007000000}"/>
  </cellStyles>
  <dxfs count="17"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</dxfs>
  <tableStyles count="0" defaultTableStyle="TableStyleMedium2" defaultPivotStyle="PivotStyleLight16"/>
  <colors>
    <mruColors>
      <color rgb="FF993366"/>
      <color rgb="FF950054"/>
      <color rgb="FFE98BD7"/>
      <color rgb="FFD5007F"/>
      <color rgb="FF972958"/>
      <color rgb="FFFAE2F5"/>
      <color rgb="FFFF69C2"/>
      <color rgb="FFB8006E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29935</xdr:rowOff>
    </xdr:from>
    <xdr:to>
      <xdr:col>0</xdr:col>
      <xdr:colOff>1707846</xdr:colOff>
      <xdr:row>1</xdr:row>
      <xdr:rowOff>8164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4" y="29935"/>
          <a:ext cx="1394882" cy="488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view="pageBreakPreview" topLeftCell="A30" zoomScale="90" zoomScaleNormal="100" zoomScaleSheetLayoutView="90" workbookViewId="0">
      <selection activeCell="A43" sqref="A43:F44"/>
    </sheetView>
  </sheetViews>
  <sheetFormatPr baseColWidth="10" defaultColWidth="11.44140625" defaultRowHeight="30" customHeight="1" x14ac:dyDescent="0.25"/>
  <cols>
    <col min="1" max="1" width="35.21875" style="1" bestFit="1" customWidth="1"/>
    <col min="2" max="2" width="31.6640625" style="1" customWidth="1"/>
    <col min="3" max="3" width="31.5546875" style="1" customWidth="1"/>
    <col min="4" max="4" width="21.6640625" style="1" customWidth="1"/>
    <col min="5" max="5" width="13.44140625" style="1" bestFit="1" customWidth="1"/>
    <col min="6" max="6" width="10.33203125" style="1" bestFit="1" customWidth="1"/>
    <col min="7" max="15" width="13.88671875" style="1" customWidth="1"/>
    <col min="16" max="19" width="11.109375" style="1" customWidth="1"/>
    <col min="20" max="20" width="23.5546875" style="1" customWidth="1"/>
    <col min="21" max="16384" width="11.44140625" style="1"/>
  </cols>
  <sheetData>
    <row r="1" spans="1:20" ht="40.5" customHeight="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1:20" ht="18" customHeight="1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41" t="s">
        <v>1</v>
      </c>
    </row>
    <row r="3" spans="1:20" ht="5.25" customHeight="1" x14ac:dyDescent="0.25">
      <c r="A3" s="1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30" customHeight="1" x14ac:dyDescent="0.25">
      <c r="A4" s="113" t="s">
        <v>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5"/>
    </row>
    <row r="5" spans="1:20" ht="5.25" customHeight="1" x14ac:dyDescent="0.25"/>
    <row r="6" spans="1:20" ht="18" customHeight="1" x14ac:dyDescent="0.25">
      <c r="A6" s="120" t="s">
        <v>3</v>
      </c>
      <c r="B6" s="117" t="s">
        <v>4</v>
      </c>
      <c r="C6" s="118"/>
      <c r="D6" s="118"/>
      <c r="E6" s="118"/>
      <c r="F6" s="118"/>
      <c r="G6" s="119"/>
      <c r="H6" s="28"/>
      <c r="I6" s="28"/>
      <c r="J6" s="28"/>
      <c r="K6" s="28"/>
      <c r="L6" s="28"/>
      <c r="M6" s="28"/>
      <c r="N6" s="28"/>
      <c r="O6" s="28"/>
      <c r="P6" s="125"/>
      <c r="Q6" s="126"/>
      <c r="R6" s="126"/>
      <c r="S6" s="126"/>
      <c r="T6" s="116" t="s">
        <v>5</v>
      </c>
    </row>
    <row r="7" spans="1:20" ht="15.6" x14ac:dyDescent="0.25">
      <c r="A7" s="121"/>
      <c r="B7" s="117" t="s">
        <v>6</v>
      </c>
      <c r="C7" s="119"/>
      <c r="D7" s="117" t="s">
        <v>7</v>
      </c>
      <c r="E7" s="118"/>
      <c r="F7" s="118"/>
      <c r="G7" s="119"/>
      <c r="H7" s="127" t="s">
        <v>8</v>
      </c>
      <c r="I7" s="128"/>
      <c r="J7" s="128"/>
      <c r="K7" s="128"/>
      <c r="L7" s="128"/>
      <c r="M7" s="128"/>
      <c r="N7" s="128"/>
      <c r="O7" s="129"/>
      <c r="P7" s="123" t="s">
        <v>9</v>
      </c>
      <c r="Q7" s="124"/>
      <c r="R7" s="124"/>
      <c r="S7" s="124"/>
      <c r="T7" s="116"/>
    </row>
    <row r="8" spans="1:20" s="2" customFormat="1" ht="15" customHeight="1" thickBot="1" x14ac:dyDescent="0.3">
      <c r="A8" s="122"/>
      <c r="B8" s="4" t="s">
        <v>10</v>
      </c>
      <c r="C8" s="4" t="s">
        <v>11</v>
      </c>
      <c r="D8" s="4" t="s">
        <v>12</v>
      </c>
      <c r="E8" s="15" t="s">
        <v>13</v>
      </c>
      <c r="F8" s="15" t="s">
        <v>14</v>
      </c>
      <c r="G8" s="15" t="s">
        <v>15</v>
      </c>
      <c r="H8" s="22" t="s">
        <v>16</v>
      </c>
      <c r="I8" s="22" t="s">
        <v>17</v>
      </c>
      <c r="J8" s="22" t="s">
        <v>18</v>
      </c>
      <c r="K8" s="22" t="s">
        <v>19</v>
      </c>
      <c r="L8" s="22" t="s">
        <v>20</v>
      </c>
      <c r="M8" s="22" t="s">
        <v>21</v>
      </c>
      <c r="N8" s="22" t="s">
        <v>22</v>
      </c>
      <c r="O8" s="22" t="s">
        <v>23</v>
      </c>
      <c r="P8" s="22" t="s">
        <v>24</v>
      </c>
      <c r="Q8" s="22" t="s">
        <v>25</v>
      </c>
      <c r="R8" s="22" t="s">
        <v>26</v>
      </c>
      <c r="S8" s="32" t="s">
        <v>27</v>
      </c>
      <c r="T8" s="116"/>
    </row>
    <row r="9" spans="1:20" s="2" customFormat="1" ht="13.95" customHeight="1" thickTop="1" x14ac:dyDescent="0.25">
      <c r="A9" s="107">
        <v>1</v>
      </c>
      <c r="B9" s="83" t="s">
        <v>28</v>
      </c>
      <c r="C9" s="110" t="s">
        <v>29</v>
      </c>
      <c r="D9" s="66" t="s">
        <v>30</v>
      </c>
      <c r="E9" s="93" t="s">
        <v>31</v>
      </c>
      <c r="F9" s="94"/>
      <c r="G9" s="95"/>
      <c r="H9" s="27">
        <v>50</v>
      </c>
      <c r="I9" s="27">
        <v>43</v>
      </c>
      <c r="J9" s="27">
        <v>43</v>
      </c>
      <c r="K9" s="27">
        <v>43</v>
      </c>
      <c r="L9" s="27">
        <v>43</v>
      </c>
      <c r="M9" s="27">
        <v>43</v>
      </c>
      <c r="N9" s="27">
        <v>43</v>
      </c>
      <c r="O9" s="27">
        <v>43</v>
      </c>
      <c r="P9" s="65">
        <v>49</v>
      </c>
      <c r="Q9" s="7">
        <v>49</v>
      </c>
      <c r="R9" s="7"/>
      <c r="S9" s="33"/>
      <c r="T9" s="74">
        <f>IFERROR((SUM(H9:S9)-SUM(H10:S10))/SUM(H9:S9),0)</f>
        <v>0.99331848552338531</v>
      </c>
    </row>
    <row r="10" spans="1:20" s="2" customFormat="1" ht="13.2" customHeight="1" x14ac:dyDescent="0.25">
      <c r="A10" s="108"/>
      <c r="B10" s="109"/>
      <c r="C10" s="111"/>
      <c r="D10" s="67"/>
      <c r="E10" s="71" t="s">
        <v>32</v>
      </c>
      <c r="F10" s="72"/>
      <c r="G10" s="73"/>
      <c r="H10" s="23">
        <v>1</v>
      </c>
      <c r="I10" s="23">
        <v>0</v>
      </c>
      <c r="J10" s="23">
        <v>0</v>
      </c>
      <c r="K10" s="23">
        <v>0</v>
      </c>
      <c r="L10" s="23">
        <v>1</v>
      </c>
      <c r="M10" s="23">
        <v>0</v>
      </c>
      <c r="N10" s="23">
        <v>0</v>
      </c>
      <c r="O10" s="23">
        <v>1</v>
      </c>
      <c r="P10" s="23">
        <v>0</v>
      </c>
      <c r="Q10" s="23">
        <f t="shared" ref="Q10:S10" si="0">SUM(Q11:Q12)</f>
        <v>0</v>
      </c>
      <c r="R10" s="23">
        <f t="shared" si="0"/>
        <v>0</v>
      </c>
      <c r="S10" s="34">
        <f t="shared" si="0"/>
        <v>0</v>
      </c>
      <c r="T10" s="75"/>
    </row>
    <row r="11" spans="1:20" s="2" customFormat="1" ht="13.95" customHeight="1" x14ac:dyDescent="0.25">
      <c r="A11" s="108"/>
      <c r="B11" s="109"/>
      <c r="C11" s="111"/>
      <c r="D11" s="67"/>
      <c r="E11" s="102" t="s">
        <v>33</v>
      </c>
      <c r="F11" s="100">
        <v>0.9</v>
      </c>
      <c r="G11" s="19" t="s">
        <v>34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40">
        <v>0</v>
      </c>
      <c r="T11" s="75"/>
    </row>
    <row r="12" spans="1:20" s="2" customFormat="1" ht="13.95" customHeight="1" x14ac:dyDescent="0.25">
      <c r="A12" s="108"/>
      <c r="B12" s="109"/>
      <c r="C12" s="111"/>
      <c r="D12" s="67"/>
      <c r="E12" s="103"/>
      <c r="F12" s="101"/>
      <c r="G12" s="19" t="s">
        <v>35</v>
      </c>
      <c r="H12" s="39">
        <v>1</v>
      </c>
      <c r="I12" s="39">
        <v>0</v>
      </c>
      <c r="J12" s="39">
        <v>0</v>
      </c>
      <c r="K12" s="39">
        <v>0</v>
      </c>
      <c r="L12" s="39">
        <v>1</v>
      </c>
      <c r="M12" s="39">
        <v>0</v>
      </c>
      <c r="N12" s="39">
        <v>0</v>
      </c>
      <c r="O12" s="39">
        <v>1</v>
      </c>
      <c r="P12" s="39">
        <v>0</v>
      </c>
      <c r="Q12" s="39">
        <v>0</v>
      </c>
      <c r="R12" s="39">
        <v>0</v>
      </c>
      <c r="S12" s="40">
        <v>0</v>
      </c>
      <c r="T12" s="75"/>
    </row>
    <row r="13" spans="1:20" s="3" customFormat="1" ht="14.25" customHeight="1" thickBot="1" x14ac:dyDescent="0.3">
      <c r="A13" s="77"/>
      <c r="B13" s="78"/>
      <c r="C13" s="78"/>
      <c r="D13" s="78"/>
      <c r="E13" s="78"/>
      <c r="F13" s="78"/>
      <c r="G13" s="78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36"/>
    </row>
    <row r="14" spans="1:20" s="3" customFormat="1" ht="13.95" customHeight="1" thickTop="1" x14ac:dyDescent="0.25">
      <c r="A14" s="85">
        <v>2</v>
      </c>
      <c r="B14" s="83" t="s">
        <v>36</v>
      </c>
      <c r="C14" s="105" t="s">
        <v>37</v>
      </c>
      <c r="D14" s="133" t="s">
        <v>38</v>
      </c>
      <c r="E14" s="68" t="s">
        <v>39</v>
      </c>
      <c r="F14" s="69"/>
      <c r="G14" s="70"/>
      <c r="H14" s="7">
        <v>46</v>
      </c>
      <c r="I14" s="7">
        <v>0</v>
      </c>
      <c r="J14" s="7">
        <v>44</v>
      </c>
      <c r="K14" s="7">
        <v>0</v>
      </c>
      <c r="L14" s="7">
        <v>0</v>
      </c>
      <c r="M14" s="7">
        <v>42</v>
      </c>
      <c r="N14" s="7">
        <v>42</v>
      </c>
      <c r="O14" s="7">
        <v>0</v>
      </c>
      <c r="P14" s="7">
        <v>47</v>
      </c>
      <c r="Q14" s="7">
        <v>0</v>
      </c>
      <c r="R14" s="7">
        <v>0</v>
      </c>
      <c r="S14" s="33">
        <v>0</v>
      </c>
      <c r="T14" s="74">
        <f>IFERROR(SUM(H15:S15)/SUM(H14:S14),0)</f>
        <v>1</v>
      </c>
    </row>
    <row r="15" spans="1:20" s="3" customFormat="1" ht="21" thickBot="1" x14ac:dyDescent="0.3">
      <c r="A15" s="131"/>
      <c r="B15" s="109"/>
      <c r="C15" s="106"/>
      <c r="D15" s="134"/>
      <c r="E15" s="6" t="s">
        <v>33</v>
      </c>
      <c r="F15" s="16">
        <v>0.98</v>
      </c>
      <c r="G15" s="17" t="s">
        <v>40</v>
      </c>
      <c r="H15" s="24">
        <v>46</v>
      </c>
      <c r="I15" s="24">
        <v>0</v>
      </c>
      <c r="J15" s="24">
        <v>44</v>
      </c>
      <c r="K15" s="24">
        <v>0</v>
      </c>
      <c r="L15" s="24">
        <v>0</v>
      </c>
      <c r="M15" s="24">
        <v>42</v>
      </c>
      <c r="N15" s="24">
        <v>42</v>
      </c>
      <c r="O15" s="24">
        <v>0</v>
      </c>
      <c r="P15" s="24">
        <v>47</v>
      </c>
      <c r="Q15" s="24">
        <v>0</v>
      </c>
      <c r="R15" s="24">
        <v>0</v>
      </c>
      <c r="S15" s="24">
        <v>0</v>
      </c>
      <c r="T15" s="75"/>
    </row>
    <row r="16" spans="1:20" s="3" customFormat="1" ht="15.75" customHeight="1" thickTop="1" x14ac:dyDescent="0.25">
      <c r="A16" s="131"/>
      <c r="B16" s="109"/>
      <c r="C16" s="135" t="s">
        <v>41</v>
      </c>
      <c r="D16" s="67" t="s">
        <v>42</v>
      </c>
      <c r="E16" s="68" t="s">
        <v>40</v>
      </c>
      <c r="F16" s="69"/>
      <c r="G16" s="70"/>
      <c r="H16" s="7">
        <v>46</v>
      </c>
      <c r="I16" s="7">
        <v>0</v>
      </c>
      <c r="J16" s="7">
        <v>44</v>
      </c>
      <c r="K16" s="7">
        <v>0</v>
      </c>
      <c r="L16" s="7">
        <v>0</v>
      </c>
      <c r="M16" s="7">
        <v>42</v>
      </c>
      <c r="N16" s="7">
        <v>42</v>
      </c>
      <c r="O16" s="7">
        <v>0</v>
      </c>
      <c r="P16" s="7">
        <v>47</v>
      </c>
      <c r="Q16" s="7">
        <v>0</v>
      </c>
      <c r="R16" s="7">
        <v>0</v>
      </c>
      <c r="S16" s="33">
        <v>0</v>
      </c>
      <c r="T16" s="91">
        <f>IFERROR(SUM(H17:S17)/SUM(H16:S16),0)</f>
        <v>95.65</v>
      </c>
    </row>
    <row r="17" spans="1:20" s="3" customFormat="1" ht="30.6" x14ac:dyDescent="0.25">
      <c r="A17" s="86"/>
      <c r="B17" s="84"/>
      <c r="C17" s="136"/>
      <c r="D17" s="132"/>
      <c r="E17" s="6" t="s">
        <v>33</v>
      </c>
      <c r="F17" s="6" t="s">
        <v>43</v>
      </c>
      <c r="G17" s="17" t="s">
        <v>44</v>
      </c>
      <c r="H17" s="24">
        <v>4419</v>
      </c>
      <c r="I17" s="24">
        <v>0</v>
      </c>
      <c r="J17" s="24">
        <v>4305.67</v>
      </c>
      <c r="K17" s="24">
        <v>0</v>
      </c>
      <c r="L17" s="24">
        <v>0</v>
      </c>
      <c r="M17" s="24">
        <v>4004.98</v>
      </c>
      <c r="N17" s="24">
        <v>4005</v>
      </c>
      <c r="O17" s="24">
        <v>0</v>
      </c>
      <c r="P17" s="24">
        <v>4404</v>
      </c>
      <c r="Q17" s="24">
        <v>0</v>
      </c>
      <c r="R17" s="24">
        <v>0</v>
      </c>
      <c r="S17" s="24">
        <v>0</v>
      </c>
      <c r="T17" s="92"/>
    </row>
    <row r="18" spans="1:20" s="3" customFormat="1" ht="9" customHeight="1" x14ac:dyDescent="0.25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37"/>
    </row>
    <row r="19" spans="1:20" s="3" customFormat="1" ht="15" customHeight="1" x14ac:dyDescent="0.25">
      <c r="A19" s="107">
        <v>3</v>
      </c>
      <c r="B19" s="83" t="s">
        <v>45</v>
      </c>
      <c r="C19" s="138" t="s">
        <v>46</v>
      </c>
      <c r="D19" s="66" t="s">
        <v>47</v>
      </c>
      <c r="E19" s="93" t="s">
        <v>48</v>
      </c>
      <c r="F19" s="94"/>
      <c r="G19" s="95"/>
      <c r="H19" s="27">
        <v>0</v>
      </c>
      <c r="I19" s="27">
        <v>0</v>
      </c>
      <c r="J19" s="27">
        <v>2</v>
      </c>
      <c r="K19" s="27">
        <v>0</v>
      </c>
      <c r="L19" s="27">
        <v>0</v>
      </c>
      <c r="M19" s="27">
        <v>2</v>
      </c>
      <c r="N19" s="27">
        <v>0</v>
      </c>
      <c r="O19" s="27">
        <v>2</v>
      </c>
      <c r="P19" s="27">
        <v>1</v>
      </c>
      <c r="Q19" s="27">
        <v>0</v>
      </c>
      <c r="R19" s="7">
        <v>0</v>
      </c>
      <c r="S19" s="33">
        <v>0</v>
      </c>
      <c r="T19" s="98">
        <f>IFERROR(SUM(H20:S20)/SUM(H19:S19),0)*10</f>
        <v>95.157142857142844</v>
      </c>
    </row>
    <row r="20" spans="1:20" s="3" customFormat="1" ht="15" customHeight="1" x14ac:dyDescent="0.25">
      <c r="A20" s="108"/>
      <c r="B20" s="109"/>
      <c r="C20" s="139"/>
      <c r="D20" s="67"/>
      <c r="E20" s="71" t="s">
        <v>49</v>
      </c>
      <c r="F20" s="72"/>
      <c r="G20" s="73"/>
      <c r="H20" s="42">
        <f t="shared" ref="H20:S20" si="1">SUM(H21:H22)</f>
        <v>0</v>
      </c>
      <c r="I20" s="42">
        <f t="shared" si="1"/>
        <v>0</v>
      </c>
      <c r="J20" s="42">
        <f t="shared" si="1"/>
        <v>19.829999999999998</v>
      </c>
      <c r="K20" s="42">
        <v>0</v>
      </c>
      <c r="L20" s="42">
        <f t="shared" si="1"/>
        <v>0</v>
      </c>
      <c r="M20" s="42">
        <f t="shared" si="1"/>
        <v>19.68</v>
      </c>
      <c r="N20" s="42">
        <v>0</v>
      </c>
      <c r="O20" s="42">
        <f t="shared" si="1"/>
        <v>18.899999999999999</v>
      </c>
      <c r="P20" s="42">
        <v>8.1999999999999993</v>
      </c>
      <c r="Q20" s="42">
        <f t="shared" si="1"/>
        <v>0</v>
      </c>
      <c r="R20" s="42">
        <f t="shared" si="1"/>
        <v>0</v>
      </c>
      <c r="S20" s="43">
        <f t="shared" si="1"/>
        <v>0</v>
      </c>
      <c r="T20" s="99"/>
    </row>
    <row r="21" spans="1:20" s="3" customFormat="1" ht="16.95" customHeight="1" x14ac:dyDescent="0.25">
      <c r="A21" s="108"/>
      <c r="B21" s="109"/>
      <c r="C21" s="139"/>
      <c r="D21" s="67"/>
      <c r="E21" s="96" t="s">
        <v>33</v>
      </c>
      <c r="F21" s="96" t="s">
        <v>43</v>
      </c>
      <c r="G21" s="19" t="s">
        <v>34</v>
      </c>
      <c r="H21" s="39">
        <v>0</v>
      </c>
      <c r="I21" s="39">
        <v>0</v>
      </c>
      <c r="J21" s="39">
        <v>9.9499999999999993</v>
      </c>
      <c r="K21" s="42">
        <v>0</v>
      </c>
      <c r="L21" s="39">
        <v>0</v>
      </c>
      <c r="M21" s="39">
        <v>9.86</v>
      </c>
      <c r="N21" s="39">
        <v>0</v>
      </c>
      <c r="O21" s="39">
        <v>9.6999999999999993</v>
      </c>
      <c r="P21" s="39">
        <v>8.1999999999999993</v>
      </c>
      <c r="Q21" s="39">
        <v>0</v>
      </c>
      <c r="R21" s="39">
        <v>0</v>
      </c>
      <c r="S21" s="40">
        <v>0</v>
      </c>
      <c r="T21" s="99"/>
    </row>
    <row r="22" spans="1:20" s="3" customFormat="1" ht="15" customHeight="1" x14ac:dyDescent="0.25">
      <c r="A22" s="108"/>
      <c r="B22" s="109"/>
      <c r="C22" s="139"/>
      <c r="D22" s="67"/>
      <c r="E22" s="97"/>
      <c r="F22" s="97"/>
      <c r="G22" s="19" t="s">
        <v>35</v>
      </c>
      <c r="H22" s="39">
        <v>0</v>
      </c>
      <c r="I22" s="39">
        <v>0</v>
      </c>
      <c r="J22" s="39">
        <v>9.8800000000000008</v>
      </c>
      <c r="K22" s="39">
        <v>0</v>
      </c>
      <c r="L22" s="39">
        <v>0</v>
      </c>
      <c r="M22" s="39">
        <v>9.82</v>
      </c>
      <c r="N22" s="39">
        <v>0</v>
      </c>
      <c r="O22" s="39">
        <v>9.1999999999999993</v>
      </c>
      <c r="P22" s="39">
        <v>0</v>
      </c>
      <c r="Q22" s="39">
        <v>0</v>
      </c>
      <c r="R22" s="39">
        <v>0</v>
      </c>
      <c r="S22" s="40">
        <v>0</v>
      </c>
      <c r="T22" s="99"/>
    </row>
    <row r="23" spans="1:20" s="3" customFormat="1" ht="9" customHeight="1" x14ac:dyDescent="0.25">
      <c r="A23" s="77"/>
      <c r="B23" s="78"/>
      <c r="C23" s="78"/>
      <c r="D23" s="78"/>
      <c r="E23" s="78"/>
      <c r="F23" s="78"/>
      <c r="G23" s="78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44"/>
    </row>
    <row r="24" spans="1:20" s="3" customFormat="1" ht="13.2" customHeight="1" x14ac:dyDescent="0.25">
      <c r="A24" s="85">
        <v>4</v>
      </c>
      <c r="B24" s="83" t="s">
        <v>50</v>
      </c>
      <c r="C24" s="81" t="s">
        <v>51</v>
      </c>
      <c r="D24" s="79" t="s">
        <v>52</v>
      </c>
      <c r="E24" s="93" t="s">
        <v>53</v>
      </c>
      <c r="F24" s="94"/>
      <c r="G24" s="95"/>
      <c r="H24" s="27">
        <v>1</v>
      </c>
      <c r="I24" s="27">
        <v>0</v>
      </c>
      <c r="J24" s="27">
        <v>0</v>
      </c>
      <c r="K24" s="27">
        <v>0</v>
      </c>
      <c r="L24" s="27">
        <v>0</v>
      </c>
      <c r="M24" s="27">
        <v>2</v>
      </c>
      <c r="N24" s="27">
        <v>0</v>
      </c>
      <c r="O24" s="27">
        <v>1</v>
      </c>
      <c r="P24" s="20">
        <v>0</v>
      </c>
      <c r="Q24" s="20">
        <v>0</v>
      </c>
      <c r="R24" s="20">
        <v>0</v>
      </c>
      <c r="S24" s="35">
        <v>0</v>
      </c>
      <c r="T24" s="74">
        <f>IFERROR(SUM(H25:S25)/SUM(H24:S24),0)</f>
        <v>1</v>
      </c>
    </row>
    <row r="25" spans="1:20" s="3" customFormat="1" ht="36" customHeight="1" x14ac:dyDescent="0.25">
      <c r="A25" s="86"/>
      <c r="B25" s="84"/>
      <c r="C25" s="82"/>
      <c r="D25" s="80"/>
      <c r="E25" s="6" t="s">
        <v>54</v>
      </c>
      <c r="F25" s="25">
        <v>1</v>
      </c>
      <c r="G25" s="18" t="s">
        <v>55</v>
      </c>
      <c r="H25" s="24">
        <v>1</v>
      </c>
      <c r="I25" s="24">
        <v>0</v>
      </c>
      <c r="J25" s="24">
        <v>0</v>
      </c>
      <c r="K25" s="24">
        <v>0</v>
      </c>
      <c r="L25" s="24">
        <v>0</v>
      </c>
      <c r="M25" s="24">
        <v>2</v>
      </c>
      <c r="N25" s="24">
        <v>0</v>
      </c>
      <c r="O25" s="24">
        <v>1</v>
      </c>
      <c r="P25" s="24">
        <v>0</v>
      </c>
      <c r="Q25" s="24">
        <v>0</v>
      </c>
      <c r="R25" s="24">
        <v>0</v>
      </c>
      <c r="S25" s="24">
        <v>0</v>
      </c>
      <c r="T25" s="75"/>
    </row>
    <row r="26" spans="1:20" s="3" customFormat="1" ht="9" customHeight="1" thickBot="1" x14ac:dyDescent="0.3">
      <c r="A26" s="77"/>
      <c r="B26" s="78"/>
      <c r="C26" s="78"/>
      <c r="D26" s="78"/>
      <c r="E26" s="78"/>
      <c r="F26" s="78"/>
      <c r="G26" s="78"/>
      <c r="H26" s="26"/>
      <c r="I26" s="26"/>
      <c r="J26" s="26"/>
      <c r="K26" s="26"/>
      <c r="L26" s="26"/>
      <c r="M26" s="26"/>
      <c r="N26" s="26"/>
      <c r="O26" s="26"/>
      <c r="P26" s="21"/>
      <c r="Q26" s="21"/>
      <c r="R26" s="21"/>
      <c r="S26" s="21"/>
      <c r="T26" s="38"/>
    </row>
    <row r="27" spans="1:20" s="3" customFormat="1" ht="15" customHeight="1" thickTop="1" x14ac:dyDescent="0.25">
      <c r="A27" s="107">
        <v>5</v>
      </c>
      <c r="B27" s="83" t="s">
        <v>56</v>
      </c>
      <c r="C27" s="81" t="s">
        <v>57</v>
      </c>
      <c r="D27" s="79" t="s">
        <v>58</v>
      </c>
      <c r="E27" s="93" t="s">
        <v>68</v>
      </c>
      <c r="F27" s="94"/>
      <c r="G27" s="95"/>
      <c r="H27" s="27">
        <v>0</v>
      </c>
      <c r="I27" s="27">
        <v>0</v>
      </c>
      <c r="J27" s="27">
        <v>1</v>
      </c>
      <c r="K27" s="27">
        <v>0</v>
      </c>
      <c r="L27" s="27">
        <v>0</v>
      </c>
      <c r="M27" s="27">
        <v>0</v>
      </c>
      <c r="N27" s="27"/>
      <c r="O27" s="27"/>
      <c r="P27" s="20"/>
      <c r="Q27" s="20"/>
      <c r="R27" s="20"/>
      <c r="S27" s="35"/>
      <c r="T27" s="74">
        <f>IFERROR((SUM(H28:S28)/SUM(H27:S27)),0)</f>
        <v>1</v>
      </c>
    </row>
    <row r="28" spans="1:20" s="3" customFormat="1" ht="36" customHeight="1" thickBot="1" x14ac:dyDescent="0.3">
      <c r="A28" s="137"/>
      <c r="B28" s="84"/>
      <c r="C28" s="82"/>
      <c r="D28" s="80"/>
      <c r="E28" s="6" t="s">
        <v>59</v>
      </c>
      <c r="F28" s="25">
        <v>1</v>
      </c>
      <c r="G28" s="18" t="s">
        <v>55</v>
      </c>
      <c r="H28" s="24">
        <v>0</v>
      </c>
      <c r="I28" s="24">
        <v>0</v>
      </c>
      <c r="J28" s="24">
        <v>1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75"/>
    </row>
    <row r="29" spans="1:20" ht="30" customHeight="1" thickTop="1" x14ac:dyDescent="0.25">
      <c r="E29" s="87" t="s">
        <v>67</v>
      </c>
      <c r="F29" s="88"/>
      <c r="G29" s="89"/>
      <c r="H29" s="62">
        <v>2</v>
      </c>
      <c r="I29" s="62">
        <v>16</v>
      </c>
      <c r="J29" s="62">
        <v>18</v>
      </c>
      <c r="K29" s="62">
        <v>26</v>
      </c>
      <c r="L29" s="62">
        <v>16</v>
      </c>
      <c r="M29" s="62">
        <v>27</v>
      </c>
      <c r="N29" s="62">
        <v>13</v>
      </c>
      <c r="O29" s="62">
        <v>24</v>
      </c>
      <c r="P29" s="54">
        <v>17</v>
      </c>
      <c r="Q29" s="54">
        <v>14</v>
      </c>
      <c r="R29" s="54"/>
      <c r="S29" s="55"/>
      <c r="T29" s="74">
        <f>IFERROR((SUM(H30:S30)/SUM(H29:S29)),0)</f>
        <v>1</v>
      </c>
    </row>
    <row r="30" spans="1:20" ht="30" customHeight="1" thickBot="1" x14ac:dyDescent="0.3">
      <c r="E30" s="63" t="s">
        <v>59</v>
      </c>
      <c r="F30" s="56">
        <v>1</v>
      </c>
      <c r="G30" s="57" t="s">
        <v>55</v>
      </c>
      <c r="H30" s="58">
        <v>2</v>
      </c>
      <c r="I30" s="58">
        <v>16</v>
      </c>
      <c r="J30" s="58">
        <v>18</v>
      </c>
      <c r="K30" s="58">
        <v>24</v>
      </c>
      <c r="L30" s="58">
        <v>18</v>
      </c>
      <c r="M30" s="58">
        <v>27</v>
      </c>
      <c r="N30" s="58">
        <v>13</v>
      </c>
      <c r="O30" s="58">
        <v>24</v>
      </c>
      <c r="P30" s="58">
        <v>17</v>
      </c>
      <c r="Q30" s="58">
        <v>14</v>
      </c>
      <c r="R30" s="58">
        <v>0</v>
      </c>
      <c r="S30" s="58">
        <v>0</v>
      </c>
      <c r="T30" s="75"/>
    </row>
    <row r="31" spans="1:20" ht="30.75" customHeight="1" thickTop="1" x14ac:dyDescent="0.25">
      <c r="E31" s="87" t="s">
        <v>69</v>
      </c>
      <c r="F31" s="88"/>
      <c r="G31" s="89"/>
      <c r="H31" s="62">
        <v>1</v>
      </c>
      <c r="I31" s="62">
        <v>9</v>
      </c>
      <c r="J31" s="62">
        <v>12</v>
      </c>
      <c r="K31" s="62">
        <v>10</v>
      </c>
      <c r="L31" s="62">
        <v>8</v>
      </c>
      <c r="M31" s="62">
        <v>10</v>
      </c>
      <c r="N31" s="62">
        <v>10</v>
      </c>
      <c r="O31" s="62">
        <v>8</v>
      </c>
      <c r="P31" s="64">
        <v>7</v>
      </c>
      <c r="Q31" s="54">
        <v>12</v>
      </c>
      <c r="R31" s="54"/>
      <c r="S31" s="55"/>
      <c r="T31" s="74">
        <f>IFERROR((SUM(H32:S32)/SUM(H31:S31)),0)</f>
        <v>1</v>
      </c>
    </row>
    <row r="32" spans="1:20" ht="23.25" customHeight="1" x14ac:dyDescent="0.25">
      <c r="E32" s="63" t="s">
        <v>59</v>
      </c>
      <c r="F32" s="56">
        <v>1</v>
      </c>
      <c r="G32" s="57" t="s">
        <v>55</v>
      </c>
      <c r="H32" s="58">
        <v>1</v>
      </c>
      <c r="I32" s="58">
        <v>9</v>
      </c>
      <c r="J32" s="58">
        <v>12</v>
      </c>
      <c r="K32" s="58">
        <v>10</v>
      </c>
      <c r="L32" s="58">
        <v>8</v>
      </c>
      <c r="M32" s="58">
        <v>10</v>
      </c>
      <c r="N32" s="58">
        <v>10</v>
      </c>
      <c r="O32" s="58">
        <v>8</v>
      </c>
      <c r="P32" s="58">
        <v>7</v>
      </c>
      <c r="Q32" s="58">
        <v>12</v>
      </c>
      <c r="R32" s="58">
        <v>0</v>
      </c>
      <c r="S32" s="58">
        <v>0</v>
      </c>
      <c r="T32" s="75"/>
    </row>
    <row r="33" spans="1:20" ht="23.25" customHeight="1" thickBot="1" x14ac:dyDescent="0.3">
      <c r="E33" s="52"/>
      <c r="F33" s="59"/>
      <c r="G33" s="60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53"/>
    </row>
    <row r="34" spans="1:20" ht="16.8" thickTop="1" thickBot="1" x14ac:dyDescent="0.3">
      <c r="B34" s="51"/>
      <c r="C34" s="51"/>
      <c r="D34" s="51"/>
    </row>
    <row r="35" spans="1:20" ht="16.8" thickTop="1" thickBot="1" x14ac:dyDescent="0.3">
      <c r="A35" s="51"/>
      <c r="B35" s="45"/>
      <c r="C35" s="45"/>
      <c r="D35" s="45"/>
      <c r="F35" s="76" t="s">
        <v>60</v>
      </c>
      <c r="G35" s="76"/>
      <c r="H35" s="76"/>
      <c r="I35" s="76"/>
    </row>
    <row r="36" spans="1:20" ht="15" customHeight="1" thickTop="1" x14ac:dyDescent="0.25">
      <c r="A36" s="46"/>
      <c r="B36" s="47"/>
      <c r="C36" s="47"/>
      <c r="D36" s="47"/>
      <c r="F36" s="11"/>
      <c r="G36" s="12" t="s">
        <v>61</v>
      </c>
      <c r="H36" s="12"/>
    </row>
    <row r="37" spans="1:20" ht="30" customHeight="1" thickBot="1" x14ac:dyDescent="0.3">
      <c r="A37" s="48"/>
      <c r="B37" s="49"/>
      <c r="C37" s="49"/>
      <c r="D37" s="49"/>
      <c r="F37" s="13"/>
      <c r="G37" s="12" t="s">
        <v>62</v>
      </c>
      <c r="H37" s="12"/>
    </row>
    <row r="38" spans="1:20" ht="30" customHeight="1" thickTop="1" x14ac:dyDescent="0.25">
      <c r="F38" s="14"/>
      <c r="G38" s="12" t="s">
        <v>63</v>
      </c>
      <c r="H38" s="12"/>
    </row>
    <row r="40" spans="1:20" ht="30" customHeight="1" thickBot="1" x14ac:dyDescent="0.3">
      <c r="M40" s="30"/>
      <c r="N40" s="30"/>
      <c r="O40" s="30"/>
    </row>
    <row r="41" spans="1:20" ht="30" customHeight="1" thickTop="1" thickBot="1" x14ac:dyDescent="0.3">
      <c r="A41" s="140" t="s">
        <v>64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1"/>
      <c r="M41" s="30"/>
      <c r="N41" s="30"/>
      <c r="O41" s="30"/>
    </row>
    <row r="42" spans="1:20" ht="30" customHeight="1" thickTop="1" thickBot="1" x14ac:dyDescent="0.3">
      <c r="A42" s="148" t="s">
        <v>65</v>
      </c>
      <c r="B42" s="148"/>
      <c r="C42" s="148"/>
      <c r="D42" s="148"/>
      <c r="E42" s="148"/>
      <c r="F42" s="149"/>
      <c r="G42" s="150" t="s">
        <v>66</v>
      </c>
      <c r="H42" s="148"/>
      <c r="I42" s="148"/>
      <c r="J42" s="148"/>
      <c r="K42" s="148"/>
      <c r="L42" s="149"/>
      <c r="M42" s="31"/>
      <c r="N42" s="31"/>
      <c r="O42" s="31"/>
    </row>
    <row r="43" spans="1:20" ht="30" customHeight="1" thickTop="1" x14ac:dyDescent="0.25">
      <c r="A43" s="142" t="s">
        <v>70</v>
      </c>
      <c r="B43" s="143"/>
      <c r="C43" s="143"/>
      <c r="D43" s="143"/>
      <c r="E43" s="143"/>
      <c r="F43" s="144"/>
      <c r="G43" s="142"/>
      <c r="H43" s="143"/>
      <c r="I43" s="143"/>
      <c r="J43" s="143"/>
      <c r="K43" s="143"/>
      <c r="L43" s="144"/>
      <c r="M43" s="29"/>
      <c r="N43" s="29"/>
      <c r="O43" s="29"/>
    </row>
    <row r="44" spans="1:20" ht="30" customHeight="1" thickBot="1" x14ac:dyDescent="0.3">
      <c r="A44" s="145"/>
      <c r="B44" s="146"/>
      <c r="C44" s="146"/>
      <c r="D44" s="146"/>
      <c r="E44" s="146"/>
      <c r="F44" s="147"/>
      <c r="G44" s="145"/>
      <c r="H44" s="146"/>
      <c r="I44" s="146"/>
      <c r="J44" s="146"/>
      <c r="K44" s="146"/>
      <c r="L44" s="147"/>
    </row>
    <row r="45" spans="1:20" ht="30" customHeight="1" thickTop="1" thickBot="1" x14ac:dyDescent="0.3">
      <c r="A45" s="48"/>
      <c r="B45" s="49"/>
      <c r="C45" s="49"/>
      <c r="D45" s="49"/>
      <c r="E45" s="49"/>
      <c r="F45" s="50"/>
      <c r="G45" s="145"/>
      <c r="H45" s="146"/>
      <c r="I45" s="146"/>
      <c r="J45" s="146"/>
      <c r="K45" s="146"/>
      <c r="L45" s="147"/>
    </row>
    <row r="46" spans="1:20" ht="30" customHeight="1" thickTop="1" x14ac:dyDescent="0.25"/>
  </sheetData>
  <mergeCells count="65">
    <mergeCell ref="A41:L41"/>
    <mergeCell ref="T24:T25"/>
    <mergeCell ref="A43:F44"/>
    <mergeCell ref="G43:L44"/>
    <mergeCell ref="G45:L45"/>
    <mergeCell ref="A42:F42"/>
    <mergeCell ref="G42:L42"/>
    <mergeCell ref="A14:A17"/>
    <mergeCell ref="D16:D17"/>
    <mergeCell ref="E14:G14"/>
    <mergeCell ref="E27:G27"/>
    <mergeCell ref="E19:G19"/>
    <mergeCell ref="D14:D15"/>
    <mergeCell ref="C16:C17"/>
    <mergeCell ref="B14:B17"/>
    <mergeCell ref="B19:B22"/>
    <mergeCell ref="A27:A28"/>
    <mergeCell ref="B27:B28"/>
    <mergeCell ref="C27:C28"/>
    <mergeCell ref="E21:E22"/>
    <mergeCell ref="C19:C22"/>
    <mergeCell ref="A19:A22"/>
    <mergeCell ref="A1:T1"/>
    <mergeCell ref="A4:T4"/>
    <mergeCell ref="T6:T8"/>
    <mergeCell ref="D7:G7"/>
    <mergeCell ref="A6:A8"/>
    <mergeCell ref="B6:G6"/>
    <mergeCell ref="B7:C7"/>
    <mergeCell ref="P7:S7"/>
    <mergeCell ref="P6:S6"/>
    <mergeCell ref="H7:O7"/>
    <mergeCell ref="A2:S2"/>
    <mergeCell ref="T16:T17"/>
    <mergeCell ref="E24:G24"/>
    <mergeCell ref="F21:F22"/>
    <mergeCell ref="T19:T22"/>
    <mergeCell ref="E9:G9"/>
    <mergeCell ref="T9:T12"/>
    <mergeCell ref="F11:F12"/>
    <mergeCell ref="E11:E12"/>
    <mergeCell ref="E10:G10"/>
    <mergeCell ref="A13:S13"/>
    <mergeCell ref="C14:C15"/>
    <mergeCell ref="T14:T15"/>
    <mergeCell ref="D19:D22"/>
    <mergeCell ref="A9:A12"/>
    <mergeCell ref="B9:B12"/>
    <mergeCell ref="C9:C12"/>
    <mergeCell ref="D9:D12"/>
    <mergeCell ref="E16:G16"/>
    <mergeCell ref="E20:G20"/>
    <mergeCell ref="T27:T28"/>
    <mergeCell ref="F35:I35"/>
    <mergeCell ref="A26:G26"/>
    <mergeCell ref="D24:D25"/>
    <mergeCell ref="C24:C25"/>
    <mergeCell ref="B24:B25"/>
    <mergeCell ref="A24:A25"/>
    <mergeCell ref="D27:D28"/>
    <mergeCell ref="E29:G29"/>
    <mergeCell ref="T29:T30"/>
    <mergeCell ref="E31:G31"/>
    <mergeCell ref="T31:T32"/>
    <mergeCell ref="A23:S23"/>
  </mergeCells>
  <phoneticPr fontId="21" type="noConversion"/>
  <conditionalFormatting sqref="H15:S15">
    <cfRule type="colorScale" priority="12">
      <colorScale>
        <cfvo type="num" val="$P$27"/>
        <cfvo type="num" val="$P$27"/>
        <color rgb="FFE98BD7"/>
        <color rgb="FF950054"/>
      </colorScale>
    </cfRule>
  </conditionalFormatting>
  <conditionalFormatting sqref="H17:S17">
    <cfRule type="colorScale" priority="11">
      <colorScale>
        <cfvo type="num" val="$P$27"/>
        <cfvo type="num" val="$P$27"/>
        <color rgb="FFE98BD7"/>
        <color rgb="FF950054"/>
      </colorScale>
    </cfRule>
  </conditionalFormatting>
  <conditionalFormatting sqref="H25:S25">
    <cfRule type="colorScale" priority="32">
      <colorScale>
        <cfvo type="num" val="$P$24"/>
        <cfvo type="num" val="$P$24"/>
        <color rgb="FFE98BD7"/>
        <color rgb="FF950054"/>
      </colorScale>
    </cfRule>
    <cfRule type="colorScale" priority="33">
      <colorScale>
        <cfvo type="num" val="&quot;&lt;$H$27&quot;"/>
        <cfvo type="num" val="$P$24"/>
        <color rgb="FFE98BD7"/>
        <color rgb="FF950054"/>
      </colorScale>
    </cfRule>
    <cfRule type="colorScale" priority="34">
      <colorScale>
        <cfvo type="num" val="&quot;&lt;$H$27&quot;"/>
        <cfvo type="num" val="$P$24"/>
        <color rgb="FFFF7128"/>
        <color rgb="FF950054"/>
      </colorScale>
    </cfRule>
  </conditionalFormatting>
  <conditionalFormatting sqref="H28:S28">
    <cfRule type="colorScale" priority="31">
      <colorScale>
        <cfvo type="num" val="$P$27"/>
        <cfvo type="num" val="$P$27"/>
        <color rgb="FFE98BD7"/>
        <color rgb="FF950054"/>
      </colorScale>
    </cfRule>
  </conditionalFormatting>
  <conditionalFormatting sqref="T9">
    <cfRule type="cellIs" dxfId="16" priority="28" operator="greaterThan">
      <formula>95%</formula>
    </cfRule>
    <cfRule type="cellIs" dxfId="15" priority="29" operator="greaterThanOrEqual">
      <formula>90%</formula>
    </cfRule>
    <cfRule type="cellIs" dxfId="14" priority="30" operator="lessThan">
      <formula>89.99%</formula>
    </cfRule>
  </conditionalFormatting>
  <conditionalFormatting sqref="T14">
    <cfRule type="cellIs" dxfId="13" priority="25" operator="greaterThanOrEqual">
      <formula>100%</formula>
    </cfRule>
    <cfRule type="cellIs" dxfId="12" priority="26" operator="greaterThanOrEqual">
      <formula>98%</formula>
    </cfRule>
    <cfRule type="cellIs" dxfId="11" priority="27" operator="lessThan">
      <formula>97.99%</formula>
    </cfRule>
  </conditionalFormatting>
  <conditionalFormatting sqref="T16">
    <cfRule type="cellIs" dxfId="10" priority="13" operator="greaterThan">
      <formula>90</formula>
    </cfRule>
    <cfRule type="cellIs" dxfId="9" priority="14" operator="greaterThanOrEqual">
      <formula>80</formula>
    </cfRule>
    <cfRule type="cellIs" dxfId="8" priority="15" operator="lessThan">
      <formula>79.99</formula>
    </cfRule>
  </conditionalFormatting>
  <conditionalFormatting sqref="T18 T26 T13 T23">
    <cfRule type="dataBar" priority="18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{8FD4965A-32E8-44EF-B786-5DEAE7AFA76F}</x14:id>
        </ext>
      </extLst>
    </cfRule>
  </conditionalFormatting>
  <conditionalFormatting sqref="T24">
    <cfRule type="cellIs" dxfId="7" priority="22" operator="greaterThanOrEqual">
      <formula>100%</formula>
    </cfRule>
    <cfRule type="cellIs" dxfId="6" priority="24" operator="lessThan">
      <formula>99.99%</formula>
    </cfRule>
  </conditionalFormatting>
  <conditionalFormatting sqref="T27">
    <cfRule type="cellIs" dxfId="5" priority="19" operator="greaterThanOrEqual">
      <formula>100%</formula>
    </cfRule>
    <cfRule type="cellIs" dxfId="4" priority="21" operator="lessThan">
      <formula>99.99%</formula>
    </cfRule>
  </conditionalFormatting>
  <conditionalFormatting sqref="H30:S30 H32:S33">
    <cfRule type="colorScale" priority="7">
      <colorScale>
        <cfvo type="num" val="$P$9"/>
        <cfvo type="num" val="$P$9"/>
        <color rgb="FFE98BD7"/>
        <color rgb="FF950054"/>
      </colorScale>
    </cfRule>
  </conditionalFormatting>
  <conditionalFormatting sqref="T29">
    <cfRule type="cellIs" dxfId="3" priority="5" operator="greaterThanOrEqual">
      <formula>100%</formula>
    </cfRule>
    <cfRule type="cellIs" dxfId="2" priority="6" operator="lessThan">
      <formula>99.99%</formula>
    </cfRule>
  </conditionalFormatting>
  <conditionalFormatting sqref="T31">
    <cfRule type="cellIs" dxfId="1" priority="1" operator="greaterThanOrEqual">
      <formula>100%</formula>
    </cfRule>
    <cfRule type="cellIs" dxfId="0" priority="2" operator="lessThan">
      <formula>99.99%</formula>
    </cfRule>
  </conditionalFormatting>
  <dataValidations count="1">
    <dataValidation showDropDown="1" showInputMessage="1" showErrorMessage="1" sqref="F15:F17 F11:F12 F24:F25 F21 F27:F33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0" orientation="landscape" r:id="rId1"/>
  <rowBreaks count="1" manualBreakCount="1">
    <brk id="31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D4965A-32E8-44EF-B786-5DEAE7AFA7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T18 T26 T13 T23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4ea72f7-698a-4710-9b83-5c5b7609dc8a">PJHJ36CWT4ZF-97-6373</_dlc_DocId>
    <_dlc_DocIdUrl xmlns="d4ea72f7-698a-4710-9b83-5c5b7609dc8a">
      <Url>http://intranet.itguardian.com.mx/Calidad/_layouts/DocIdRedir.aspx?ID=PJHJ36CWT4ZF-97-6373</Url>
      <Description>PJHJ36CWT4ZF-97-6373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8DB2D399C8AD4BAAAAFF52CCD54D7A" ma:contentTypeVersion="0" ma:contentTypeDescription="Crear nuevo documento." ma:contentTypeScope="" ma:versionID="6f5250e81cb3a8914aa284c5434f391a">
  <xsd:schema xmlns:xsd="http://www.w3.org/2001/XMLSchema" xmlns:xs="http://www.w3.org/2001/XMLSchema" xmlns:p="http://schemas.microsoft.com/office/2006/metadata/properties" xmlns:ns2="d4ea72f7-698a-4710-9b83-5c5b7609dc8a" targetNamespace="http://schemas.microsoft.com/office/2006/metadata/properties" ma:root="true" ma:fieldsID="4e339b20546a0314c9f5729d075ba64a" ns2:_="">
    <xsd:import namespace="d4ea72f7-698a-4710-9b83-5c5b7609dc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72f7-698a-4710-9b83-5c5b7609dc8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4FC1A81-9E6B-41C7-9F3D-FADA198D6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185E0A-896A-4DE9-8F71-746092AC2565}">
  <ds:schemaRefs>
    <ds:schemaRef ds:uri="http://schemas.microsoft.com/office/2006/metadata/properties"/>
    <ds:schemaRef ds:uri="http://schemas.microsoft.com/office/infopath/2007/PartnerControls"/>
    <ds:schemaRef ds:uri="d4ea72f7-698a-4710-9b83-5c5b7609dc8a"/>
  </ds:schemaRefs>
</ds:datastoreItem>
</file>

<file path=customXml/itemProps3.xml><?xml version="1.0" encoding="utf-8"?>
<ds:datastoreItem xmlns:ds="http://schemas.openxmlformats.org/officeDocument/2006/customXml" ds:itemID="{B31DDFC6-AD0F-4E04-971E-D8C4E1D4B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a72f7-698a-4710-9b83-5c5b7609d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9B71567-3370-4945-A420-85B502E4E7E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 de Apoyo</vt:lpstr>
      <vt:lpstr>'Proceso de Apoyo'!Títulos_a_imprimir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Sánchez Sánchez</dc:creator>
  <cp:keywords/>
  <dc:description/>
  <cp:lastModifiedBy>AGUILAR CALDERON CONSUELO MARIA</cp:lastModifiedBy>
  <cp:revision/>
  <dcterms:created xsi:type="dcterms:W3CDTF">2017-02-09T16:44:50Z</dcterms:created>
  <dcterms:modified xsi:type="dcterms:W3CDTF">2024-11-22T19:54:25Z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0x010100E38DB2D399C8AD4BAAAAFF52CCD54D7A</vt:lpwstr>
  </property>
  <property fmtid="{D5CDD505-2E9C-101B-9397-08002B2CF9AE}" pid="3" name="_dlc_DocIdItemGuid">
    <vt:lpwstr>c437e133-8383-47ca-8925-3c16fbcdbf98</vt:lpwstr>
  </property>
</Properties>
</file>